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240" yWindow="105" windowWidth="14805" windowHeight="8010" activeTab="4"/>
  </bookViews>
  <sheets>
    <sheet name="1кв" sheetId="22" r:id="rId1"/>
    <sheet name="2кв" sheetId="23" r:id="rId2"/>
    <sheet name="3кв" sheetId="24" r:id="rId3"/>
    <sheet name="4кв" sheetId="25" r:id="rId4"/>
    <sheet name="отчет" sheetId="26" r:id="rId5"/>
  </sheets>
  <definedNames>
    <definedName name="_xlnm.Print_Area" localSheetId="0">'1кв'!$A$1:$E$51</definedName>
    <definedName name="_xlnm.Print_Area" localSheetId="1">'2кв'!$A$1:$E$53</definedName>
    <definedName name="_xlnm.Print_Area" localSheetId="2">'3кв'!$A$1:$E$51</definedName>
    <definedName name="_xlnm.Print_Area" localSheetId="3">'4кв'!$A$1:$E$53</definedName>
    <definedName name="_xlnm.Print_Area" localSheetId="4">отчет!$A$1:$C$40</definedName>
  </definedNames>
  <calcPr calcId="152511"/>
</workbook>
</file>

<file path=xl/calcChain.xml><?xml version="1.0" encoding="utf-8"?>
<calcChain xmlns="http://schemas.openxmlformats.org/spreadsheetml/2006/main">
  <c r="C20" i="26" l="1"/>
  <c r="C19" i="26"/>
  <c r="C18" i="26"/>
  <c r="C16" i="26"/>
  <c r="C15" i="26"/>
  <c r="C14" i="26"/>
  <c r="C13" i="26"/>
  <c r="C12" i="26"/>
  <c r="C9" i="26"/>
  <c r="C8" i="26"/>
  <c r="C10" i="26" s="1"/>
  <c r="C6" i="26" l="1"/>
  <c r="C28" i="26"/>
  <c r="C22" i="26" l="1"/>
  <c r="C23" i="26" s="1"/>
  <c r="F25" i="25" l="1"/>
  <c r="E25" i="25"/>
  <c r="E27" i="25"/>
  <c r="B51" i="25"/>
  <c r="E24" i="25"/>
  <c r="E23" i="25"/>
  <c r="E29" i="25" s="1"/>
  <c r="B52" i="25" s="1"/>
  <c r="B49" i="24" l="1"/>
  <c r="E24" i="24"/>
  <c r="E23" i="24"/>
  <c r="B51" i="23"/>
  <c r="E24" i="23"/>
  <c r="E23" i="23"/>
  <c r="E29" i="23" s="1"/>
  <c r="B52" i="23" s="1"/>
  <c r="E27" i="24" l="1"/>
  <c r="B50" i="24" s="1"/>
  <c r="B49" i="22"/>
  <c r="E24" i="22"/>
  <c r="E23" i="22"/>
  <c r="E27" i="22" l="1"/>
  <c r="B50" i="22" s="1"/>
  <c r="B51" i="22" l="1"/>
  <c r="B48" i="23" s="1"/>
  <c r="B53" i="23" s="1"/>
  <c r="B46" i="24" s="1"/>
  <c r="B51" i="24" s="1"/>
  <c r="B48" i="25" s="1"/>
  <c r="B53" i="25" s="1"/>
</calcChain>
</file>

<file path=xl/sharedStrings.xml><?xml version="1.0" encoding="utf-8"?>
<sst xmlns="http://schemas.openxmlformats.org/spreadsheetml/2006/main" count="263" uniqueCount="98">
  <si>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</si>
  <si>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</si>
  <si>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</si>
  <si>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</si>
  <si>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</si>
  <si>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</si>
  <si>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</si>
  <si>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</si>
  <si>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</si>
  <si>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</si>
  <si>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</si>
  <si>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</si>
  <si>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</si>
  <si>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</si>
  <si>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</si>
  <si>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</si>
  <si>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</si>
  <si>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</si>
  <si>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</si>
  <si>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</si>
  <si>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</si>
  <si>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</si>
  <si>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</si>
  <si>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</si>
  <si>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</si>
  <si>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Маршака, д. 55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</si>
  <si>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№29 от 29.03.2015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</si>
  <si>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Маршака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</si>
  <si>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</si>
  <si>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</si>
  <si>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</si>
  <si>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Стеценко Ивана Петровича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</si>
  <si>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 в лице председателя совета дома Стеценко И.П.</t>
    </r>
  </si>
  <si>
    <t>Информация для собственников:</t>
  </si>
  <si>
    <t>Оплачено , руб</t>
  </si>
  <si>
    <t>Расходы по содержанию и тек.ремонту, руб.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</si>
  <si>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       от   01.07.2016 г.</t>
    </r>
  </si>
  <si>
    <t xml:space="preserve">определена приложением № 9 к договору </t>
  </si>
  <si>
    <t xml:space="preserve">Итого остаток на конец  квартала </t>
  </si>
  <si>
    <t>интернет</t>
  </si>
  <si>
    <t xml:space="preserve">Остаток на начало квартала </t>
  </si>
  <si>
    <t xml:space="preserve">Общехозяйственные расходы </t>
  </si>
  <si>
    <t xml:space="preserve">Услуги по содержанию многоквартирного дома </t>
  </si>
  <si>
    <t>Sдома=1645,2м2</t>
  </si>
  <si>
    <t>Предъявлено населению 107694,81 руб.</t>
  </si>
  <si>
    <t>за 1 квартал 2023 года</t>
  </si>
  <si>
    <t>"31" 03 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</si>
  <si>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</si>
  <si>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1 квартал</t>
  </si>
  <si>
    <t xml:space="preserve">           2. Всего за период с "01" 01 2023 г. по "31" 03 2023 г. выполнено работ (оказано услуг) на общую сумму девяносто четыре тысячи сто семьдесят один рубль 25 копеек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</si>
  <si>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</si>
  <si>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Устройство кабель канала (смета)</t>
  </si>
  <si>
    <t>2 квартал</t>
  </si>
  <si>
    <t>май</t>
  </si>
  <si>
    <t>Поверка, ремонт ОДПУ</t>
  </si>
  <si>
    <t>за 2 квартал 2023 года</t>
  </si>
  <si>
    <t>"30" 06  2023 г.</t>
  </si>
  <si>
    <t xml:space="preserve">           2. Всего за период с "01" 04 2023 г. по "30" 06 2023 г. выполнено работ (оказано услуг) на общую сумму сто девятнадцать тысяч восемьсот девяносто пять рублей 13 копеек</t>
  </si>
  <si>
    <t>3 квартал</t>
  </si>
  <si>
    <t xml:space="preserve">           2. Всего за период с "01" 01 2023 г. по "31" 03 2023 г. выполнено работ (оказано услуг) на общую сумму сто пять тысяч двадцать девять рублей 57 копеек</t>
  </si>
  <si>
    <t>Предъявлено населению 120527,37</t>
  </si>
  <si>
    <t>4 квартал</t>
  </si>
  <si>
    <t>ноябрь</t>
  </si>
  <si>
    <t>Окраска скамеек, 5 шт (смета) кв7</t>
  </si>
  <si>
    <t>Замена досок скамейки у 1 подъезда (кв.7)</t>
  </si>
  <si>
    <t>ч/ч</t>
  </si>
  <si>
    <t>за 4 квартал 2023 года</t>
  </si>
  <si>
    <t>31.12.2023 г.</t>
  </si>
  <si>
    <t>за 3 квартал 2023 года</t>
  </si>
  <si>
    <t>"30" 09  2023 г.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</si>
  <si>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</si>
  <si>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</si>
  <si>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</si>
  <si>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</si>
  <si>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</si>
  <si>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</si>
  <si>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</si>
  <si>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</si>
  <si>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</si>
  <si>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</si>
  <si>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</si>
  <si>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</si>
  <si>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</si>
  <si>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</si>
  <si>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</si>
  <si>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</si>
  <si>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</si>
  <si>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</si>
  <si>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</si>
  <si>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</si>
  <si>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</si>
  <si>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Маршака, д. 55</t>
  </si>
  <si>
    <t>Начислено всего 456444,36</t>
  </si>
  <si>
    <t xml:space="preserve">Оплачено за размещение оборудования в МОП интернет </t>
  </si>
  <si>
    <t>Непредвиденные работы 11,5 ч/ч</t>
  </si>
  <si>
    <t xml:space="preserve">   * Поверка ОДПУ</t>
  </si>
  <si>
    <t xml:space="preserve">   * Устройство кабель канала (смета)</t>
  </si>
  <si>
    <t xml:space="preserve">   * Окраска скамеек, 5 шт (смета) кв7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</si>
</sst>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6" fontId="13" fillId="0" borderId="0"/>
    <xf numFmtId="0" fontId="15" fillId="0" borderId="0"/>
    <xf numFmtId="0" fontId="16" fillId="0" borderId="0"/>
  </cellStyleXfs>
  <cellXfs count="8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2" fillId="0" borderId="0" xfId="0" applyFont="1"/>
    <xf numFmtId="39" fontId="7" fillId="0" borderId="0" xfId="1" applyNumberFormat="1" applyFont="1" applyAlignment="1"/>
    <xf numFmtId="39" fontId="4" fillId="0" borderId="0" xfId="1" applyNumberFormat="1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165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14" fillId="0" borderId="4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17" fillId="0" borderId="0" xfId="0" applyFont="1" applyAlignment="1">
      <alignment horizontal="center"/>
    </xf>
    <xf numFmtId="0" fontId="17" fillId="0" borderId="0" xfId="0" applyFont="1" applyAlignment="1"/>
    <xf numFmtId="0" fontId="1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19" zoomScaleSheetLayoutView="100" workbookViewId="0">
      <selection activeCell="E26" sqref="E26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16384" width="9.140625" style="2"/>
  </cols>
  <sheetData>
    <row r="1" spans="1:5" ht="15.75" x14ac:dyDescent="0.25">
      <c r="A1" s="35" t="s">
        <v>11</v>
      </c>
      <c r="B1" s="35"/>
      <c r="C1" s="35"/>
      <c r="D1" s="35"/>
      <c r="E1" s="35"/>
    </row>
    <row r="2" spans="1:5" ht="33" customHeight="1" x14ac:dyDescent="0.25">
      <c r="A2" s="36" t="s">
        <v>12</v>
      </c>
      <c r="B2" s="37"/>
      <c r="C2" s="37"/>
      <c r="D2" s="37"/>
      <c r="E2" s="37"/>
    </row>
    <row r="3" spans="1:5" x14ac:dyDescent="0.25">
      <c r="A3" s="38" t="s">
        <v>45</v>
      </c>
      <c r="B3" s="38"/>
      <c r="C3" s="38"/>
      <c r="D3" s="38"/>
      <c r="E3" s="38"/>
    </row>
    <row r="4" spans="1:5" s="1" customFormat="1" ht="15.6" customHeight="1" x14ac:dyDescent="0.25">
      <c r="A4" s="22" t="s">
        <v>13</v>
      </c>
      <c r="B4" s="4"/>
      <c r="C4" s="4"/>
      <c r="D4" s="39" t="s">
        <v>46</v>
      </c>
      <c r="E4" s="39"/>
    </row>
    <row r="5" spans="1:5" x14ac:dyDescent="0.25">
      <c r="A5" s="25"/>
      <c r="B5" s="4"/>
      <c r="C5" s="4"/>
      <c r="D5" s="4"/>
      <c r="E5" s="4"/>
    </row>
    <row r="6" spans="1:5" x14ac:dyDescent="0.25">
      <c r="A6" s="40" t="s">
        <v>0</v>
      </c>
      <c r="B6" s="40"/>
      <c r="C6" s="40"/>
      <c r="D6" s="40"/>
      <c r="E6" s="40"/>
    </row>
    <row r="7" spans="1:5" x14ac:dyDescent="0.25">
      <c r="A7" s="34" t="s">
        <v>25</v>
      </c>
      <c r="B7" s="34"/>
      <c r="C7" s="34"/>
      <c r="D7" s="34"/>
      <c r="E7" s="34"/>
    </row>
    <row r="8" spans="1:5" x14ac:dyDescent="0.25">
      <c r="A8" s="42" t="s">
        <v>1</v>
      </c>
      <c r="B8" s="42"/>
      <c r="C8" s="42"/>
      <c r="D8" s="42"/>
      <c r="E8" s="42"/>
    </row>
    <row r="9" spans="1:5" x14ac:dyDescent="0.25">
      <c r="A9" s="40" t="s">
        <v>31</v>
      </c>
      <c r="B9" s="40"/>
      <c r="C9" s="40"/>
      <c r="D9" s="40"/>
      <c r="E9" s="40"/>
    </row>
    <row r="10" spans="1:5" ht="27" customHeight="1" x14ac:dyDescent="0.25">
      <c r="A10" s="43" t="s">
        <v>14</v>
      </c>
      <c r="B10" s="44"/>
      <c r="C10" s="44"/>
      <c r="D10" s="44"/>
      <c r="E10" s="44"/>
    </row>
    <row r="11" spans="1:5" ht="30" customHeight="1" x14ac:dyDescent="0.25">
      <c r="A11" s="40" t="s">
        <v>26</v>
      </c>
      <c r="B11" s="40"/>
      <c r="C11" s="40"/>
      <c r="D11" s="40"/>
      <c r="E11" s="40"/>
    </row>
    <row r="12" spans="1:5" x14ac:dyDescent="0.25">
      <c r="A12" s="42" t="s">
        <v>15</v>
      </c>
      <c r="B12" s="45"/>
      <c r="C12" s="45"/>
      <c r="D12" s="45"/>
      <c r="E12" s="45"/>
    </row>
    <row r="13" spans="1:5" x14ac:dyDescent="0.25">
      <c r="A13" s="40" t="s">
        <v>22</v>
      </c>
      <c r="B13" s="40"/>
      <c r="C13" s="40"/>
      <c r="D13" s="40"/>
      <c r="E13" s="40"/>
    </row>
    <row r="14" spans="1:5" ht="11.25" customHeight="1" x14ac:dyDescent="0.25">
      <c r="A14" s="42" t="s">
        <v>2</v>
      </c>
      <c r="B14" s="45"/>
      <c r="C14" s="45"/>
      <c r="D14" s="45"/>
      <c r="E14" s="45"/>
    </row>
    <row r="15" spans="1:5" ht="11.25" customHeight="1" x14ac:dyDescent="0.25">
      <c r="A15" s="24"/>
      <c r="B15" s="25"/>
      <c r="C15" s="25"/>
      <c r="D15" s="25"/>
      <c r="E15" s="25"/>
    </row>
    <row r="16" spans="1:5" x14ac:dyDescent="0.25">
      <c r="A16" s="40" t="s">
        <v>47</v>
      </c>
      <c r="B16" s="40"/>
      <c r="C16" s="40"/>
      <c r="D16" s="40"/>
      <c r="E16" s="40"/>
    </row>
    <row r="17" spans="1:7" ht="10.5" customHeight="1" x14ac:dyDescent="0.25">
      <c r="A17" s="42" t="s">
        <v>16</v>
      </c>
      <c r="B17" s="45"/>
      <c r="C17" s="45"/>
      <c r="D17" s="45"/>
      <c r="E17" s="45"/>
    </row>
    <row r="18" spans="1:7" ht="30.75" customHeight="1" x14ac:dyDescent="0.25">
      <c r="A18" s="40" t="s">
        <v>17</v>
      </c>
      <c r="B18" s="40"/>
      <c r="C18" s="40"/>
      <c r="D18" s="40"/>
      <c r="E18" s="40"/>
    </row>
    <row r="19" spans="1:7" ht="63.75" customHeight="1" x14ac:dyDescent="0.25">
      <c r="A19" s="40" t="s">
        <v>36</v>
      </c>
      <c r="B19" s="40"/>
      <c r="C19" s="40"/>
      <c r="D19" s="40"/>
      <c r="E19" s="40"/>
    </row>
    <row r="20" spans="1:7" ht="33.75" customHeight="1" x14ac:dyDescent="0.25">
      <c r="A20" s="41" t="s">
        <v>27</v>
      </c>
      <c r="B20" s="41"/>
      <c r="C20" s="41"/>
      <c r="D20" s="41"/>
      <c r="E20" s="41"/>
    </row>
    <row r="21" spans="1:7" x14ac:dyDescent="0.25">
      <c r="A21" s="41"/>
      <c r="B21" s="41"/>
      <c r="C21" s="41"/>
      <c r="D21" s="41"/>
      <c r="E21" s="41"/>
      <c r="F21" s="2">
        <v>1645.2</v>
      </c>
      <c r="G21" s="2">
        <v>3</v>
      </c>
    </row>
    <row r="22" spans="1:7" ht="135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 x14ac:dyDescent="0.25">
      <c r="A23" s="21" t="s">
        <v>42</v>
      </c>
      <c r="B23" s="9" t="s">
        <v>37</v>
      </c>
      <c r="C23" s="3" t="s">
        <v>4</v>
      </c>
      <c r="D23" s="3">
        <v>15.18</v>
      </c>
      <c r="E23" s="20">
        <f>D23*F21*G21</f>
        <v>74922.407999999996</v>
      </c>
    </row>
    <row r="24" spans="1:7" x14ac:dyDescent="0.25">
      <c r="A24" s="7" t="s">
        <v>41</v>
      </c>
      <c r="B24" s="9" t="s">
        <v>23</v>
      </c>
      <c r="C24" s="3" t="s">
        <v>4</v>
      </c>
      <c r="D24" s="3">
        <v>3.9</v>
      </c>
      <c r="E24" s="8">
        <f>D24*F21*G21</f>
        <v>19248.84</v>
      </c>
    </row>
    <row r="25" spans="1:7" x14ac:dyDescent="0.25">
      <c r="A25" s="7" t="s">
        <v>28</v>
      </c>
      <c r="B25" s="9" t="s">
        <v>48</v>
      </c>
      <c r="C25" s="3" t="s">
        <v>29</v>
      </c>
      <c r="D25" s="3"/>
      <c r="E25" s="8">
        <v>0</v>
      </c>
    </row>
    <row r="26" spans="1:7" x14ac:dyDescent="0.25">
      <c r="A26" s="23"/>
      <c r="B26" s="9"/>
      <c r="C26" s="3"/>
      <c r="D26" s="3"/>
      <c r="E26" s="8"/>
    </row>
    <row r="27" spans="1:7" s="14" customFormat="1" ht="14.25" x14ac:dyDescent="0.2">
      <c r="A27" s="10" t="s">
        <v>24</v>
      </c>
      <c r="B27" s="11"/>
      <c r="C27" s="12"/>
      <c r="D27" s="12"/>
      <c r="E27" s="13">
        <f>SUM(E23:E26)</f>
        <v>94171.247999999992</v>
      </c>
    </row>
    <row r="29" spans="1:7" ht="30" customHeight="1" x14ac:dyDescent="0.25">
      <c r="A29" s="47" t="s">
        <v>49</v>
      </c>
      <c r="B29" s="47"/>
      <c r="C29" s="47"/>
      <c r="D29" s="47"/>
      <c r="E29" s="47"/>
    </row>
    <row r="30" spans="1:7" ht="30" customHeight="1" x14ac:dyDescent="0.25">
      <c r="A30" s="40" t="s">
        <v>21</v>
      </c>
      <c r="B30" s="40"/>
      <c r="C30" s="40"/>
      <c r="D30" s="40"/>
      <c r="E30" s="40"/>
    </row>
    <row r="31" spans="1:7" x14ac:dyDescent="0.25">
      <c r="A31" s="40" t="s">
        <v>20</v>
      </c>
      <c r="B31" s="40"/>
      <c r="C31" s="40"/>
      <c r="D31" s="40"/>
      <c r="E31" s="40"/>
    </row>
    <row r="32" spans="1:7" ht="30" customHeight="1" x14ac:dyDescent="0.25">
      <c r="A32" s="40" t="s">
        <v>30</v>
      </c>
      <c r="B32" s="40"/>
      <c r="C32" s="40"/>
      <c r="D32" s="40"/>
      <c r="E32" s="40"/>
    </row>
    <row r="33" spans="1:5" x14ac:dyDescent="0.25">
      <c r="A33" s="40" t="s">
        <v>18</v>
      </c>
      <c r="B33" s="40"/>
      <c r="C33" s="40"/>
      <c r="D33" s="40"/>
      <c r="E33" s="40"/>
    </row>
    <row r="34" spans="1:5" x14ac:dyDescent="0.25">
      <c r="A34" s="48" t="s">
        <v>5</v>
      </c>
      <c r="B34" s="48"/>
      <c r="C34" s="48"/>
      <c r="D34" s="48"/>
      <c r="E34" s="48"/>
    </row>
    <row r="35" spans="1:5" x14ac:dyDescent="0.25">
      <c r="A35" s="40" t="s">
        <v>18</v>
      </c>
      <c r="B35" s="40"/>
      <c r="C35" s="40"/>
      <c r="D35" s="40"/>
      <c r="E35" s="40"/>
    </row>
    <row r="36" spans="1:5" x14ac:dyDescent="0.25">
      <c r="A36" s="49" t="s">
        <v>50</v>
      </c>
      <c r="B36" s="49"/>
      <c r="C36" s="49"/>
      <c r="D36" s="49"/>
      <c r="E36" s="5"/>
    </row>
    <row r="37" spans="1:5" x14ac:dyDescent="0.25">
      <c r="B37" s="46" t="s">
        <v>19</v>
      </c>
      <c r="C37" s="46"/>
      <c r="D37" s="46"/>
      <c r="E37" s="6" t="s">
        <v>6</v>
      </c>
    </row>
    <row r="38" spans="1:5" x14ac:dyDescent="0.25">
      <c r="A38" s="24"/>
      <c r="B38" s="24"/>
      <c r="C38" s="24"/>
      <c r="D38" s="24"/>
      <c r="E38" s="24"/>
    </row>
    <row r="39" spans="1:5" x14ac:dyDescent="0.25">
      <c r="A39" s="50" t="s">
        <v>32</v>
      </c>
      <c r="B39" s="50"/>
      <c r="C39" s="50"/>
      <c r="D39" s="50"/>
      <c r="E39" s="5"/>
    </row>
    <row r="40" spans="1:5" x14ac:dyDescent="0.25">
      <c r="B40" s="46" t="s">
        <v>19</v>
      </c>
      <c r="C40" s="46"/>
      <c r="D40" s="46"/>
      <c r="E40" s="6" t="s">
        <v>6</v>
      </c>
    </row>
    <row r="44" spans="1:5" x14ac:dyDescent="0.25">
      <c r="A44" s="2" t="s">
        <v>43</v>
      </c>
    </row>
    <row r="45" spans="1:5" x14ac:dyDescent="0.25">
      <c r="A45" s="14" t="s">
        <v>33</v>
      </c>
    </row>
    <row r="46" spans="1:5" x14ac:dyDescent="0.25">
      <c r="A46" s="2" t="s">
        <v>40</v>
      </c>
      <c r="B46" s="16">
        <v>-16670.25</v>
      </c>
    </row>
    <row r="47" spans="1:5" x14ac:dyDescent="0.25">
      <c r="A47" s="18" t="s">
        <v>44</v>
      </c>
      <c r="B47" s="17"/>
    </row>
    <row r="48" spans="1:5" x14ac:dyDescent="0.25">
      <c r="A48" s="2" t="s">
        <v>34</v>
      </c>
      <c r="B48" s="17">
        <v>105702.15</v>
      </c>
    </row>
    <row r="49" spans="1:2" x14ac:dyDescent="0.25">
      <c r="A49" s="2" t="s">
        <v>39</v>
      </c>
      <c r="B49" s="17">
        <f>350*3</f>
        <v>1050</v>
      </c>
    </row>
    <row r="50" spans="1:2" ht="30" x14ac:dyDescent="0.25">
      <c r="A50" s="26" t="s">
        <v>35</v>
      </c>
      <c r="B50" s="17">
        <f>E27</f>
        <v>94171.247999999992</v>
      </c>
    </row>
    <row r="51" spans="1:2" x14ac:dyDescent="0.25">
      <c r="A51" s="15" t="s">
        <v>38</v>
      </c>
      <c r="B51" s="19">
        <f>B46+B48-B50+B49</f>
        <v>-4089.3479999999981</v>
      </c>
    </row>
  </sheetData>
  <mergeCells count="30">
    <mergeCell ref="B40:D40"/>
    <mergeCell ref="A21:E21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  <mergeCell ref="A20:E20"/>
    <mergeCell ref="A8:E8"/>
    <mergeCell ref="A9:E9"/>
    <mergeCell ref="A10:E10"/>
    <mergeCell ref="A11:E11"/>
    <mergeCell ref="A12:E12"/>
    <mergeCell ref="A13:E13"/>
    <mergeCell ref="A14:E14"/>
    <mergeCell ref="A16:E16"/>
    <mergeCell ref="A17:E17"/>
    <mergeCell ref="A18:E18"/>
    <mergeCell ref="A19:E19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22" zoomScaleSheetLayoutView="100" workbookViewId="0">
      <selection activeCell="A27" sqref="A27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16384" width="9.140625" style="2"/>
  </cols>
  <sheetData>
    <row r="1" spans="1:5" ht="15.75" x14ac:dyDescent="0.25">
      <c r="A1" s="35" t="s">
        <v>11</v>
      </c>
      <c r="B1" s="35"/>
      <c r="C1" s="35"/>
      <c r="D1" s="35"/>
      <c r="E1" s="35"/>
    </row>
    <row r="2" spans="1:5" ht="33" customHeight="1" x14ac:dyDescent="0.25">
      <c r="A2" s="36" t="s">
        <v>12</v>
      </c>
      <c r="B2" s="37"/>
      <c r="C2" s="37"/>
      <c r="D2" s="37"/>
      <c r="E2" s="37"/>
    </row>
    <row r="3" spans="1:5" x14ac:dyDescent="0.25">
      <c r="A3" s="38" t="s">
        <v>55</v>
      </c>
      <c r="B3" s="38"/>
      <c r="C3" s="38"/>
      <c r="D3" s="38"/>
      <c r="E3" s="38"/>
    </row>
    <row r="4" spans="1:5" s="1" customFormat="1" ht="15.6" customHeight="1" x14ac:dyDescent="0.25">
      <c r="A4" s="22" t="s">
        <v>13</v>
      </c>
      <c r="B4" s="4"/>
      <c r="C4" s="4"/>
      <c r="D4" s="39" t="s">
        <v>56</v>
      </c>
      <c r="E4" s="39"/>
    </row>
    <row r="5" spans="1:5" x14ac:dyDescent="0.25">
      <c r="A5" s="29"/>
      <c r="B5" s="4"/>
      <c r="C5" s="4"/>
      <c r="D5" s="4"/>
      <c r="E5" s="4"/>
    </row>
    <row r="6" spans="1:5" x14ac:dyDescent="0.25">
      <c r="A6" s="40" t="s">
        <v>0</v>
      </c>
      <c r="B6" s="40"/>
      <c r="C6" s="40"/>
      <c r="D6" s="40"/>
      <c r="E6" s="40"/>
    </row>
    <row r="7" spans="1:5" x14ac:dyDescent="0.25">
      <c r="A7" s="34" t="s">
        <v>25</v>
      </c>
      <c r="B7" s="34"/>
      <c r="C7" s="34"/>
      <c r="D7" s="34"/>
      <c r="E7" s="34"/>
    </row>
    <row r="8" spans="1:5" x14ac:dyDescent="0.25">
      <c r="A8" s="42" t="s">
        <v>1</v>
      </c>
      <c r="B8" s="42"/>
      <c r="C8" s="42"/>
      <c r="D8" s="42"/>
      <c r="E8" s="42"/>
    </row>
    <row r="9" spans="1:5" x14ac:dyDescent="0.25">
      <c r="A9" s="40" t="s">
        <v>31</v>
      </c>
      <c r="B9" s="40"/>
      <c r="C9" s="40"/>
      <c r="D9" s="40"/>
      <c r="E9" s="40"/>
    </row>
    <row r="10" spans="1:5" ht="27" customHeight="1" x14ac:dyDescent="0.25">
      <c r="A10" s="43" t="s">
        <v>14</v>
      </c>
      <c r="B10" s="44"/>
      <c r="C10" s="44"/>
      <c r="D10" s="44"/>
      <c r="E10" s="44"/>
    </row>
    <row r="11" spans="1:5" ht="30" customHeight="1" x14ac:dyDescent="0.25">
      <c r="A11" s="40" t="s">
        <v>26</v>
      </c>
      <c r="B11" s="40"/>
      <c r="C11" s="40"/>
      <c r="D11" s="40"/>
      <c r="E11" s="40"/>
    </row>
    <row r="12" spans="1:5" x14ac:dyDescent="0.25">
      <c r="A12" s="42" t="s">
        <v>15</v>
      </c>
      <c r="B12" s="45"/>
      <c r="C12" s="45"/>
      <c r="D12" s="45"/>
      <c r="E12" s="45"/>
    </row>
    <row r="13" spans="1:5" x14ac:dyDescent="0.25">
      <c r="A13" s="40" t="s">
        <v>22</v>
      </c>
      <c r="B13" s="40"/>
      <c r="C13" s="40"/>
      <c r="D13" s="40"/>
      <c r="E13" s="40"/>
    </row>
    <row r="14" spans="1:5" ht="11.25" customHeight="1" x14ac:dyDescent="0.25">
      <c r="A14" s="42" t="s">
        <v>2</v>
      </c>
      <c r="B14" s="45"/>
      <c r="C14" s="45"/>
      <c r="D14" s="45"/>
      <c r="E14" s="45"/>
    </row>
    <row r="15" spans="1:5" ht="11.25" customHeight="1" x14ac:dyDescent="0.25">
      <c r="A15" s="28"/>
      <c r="B15" s="29"/>
      <c r="C15" s="29"/>
      <c r="D15" s="29"/>
      <c r="E15" s="29"/>
    </row>
    <row r="16" spans="1:5" x14ac:dyDescent="0.25">
      <c r="A16" s="40" t="s">
        <v>47</v>
      </c>
      <c r="B16" s="40"/>
      <c r="C16" s="40"/>
      <c r="D16" s="40"/>
      <c r="E16" s="40"/>
    </row>
    <row r="17" spans="1:7" ht="10.5" customHeight="1" x14ac:dyDescent="0.25">
      <c r="A17" s="42" t="s">
        <v>16</v>
      </c>
      <c r="B17" s="45"/>
      <c r="C17" s="45"/>
      <c r="D17" s="45"/>
      <c r="E17" s="45"/>
    </row>
    <row r="18" spans="1:7" ht="30.75" customHeight="1" x14ac:dyDescent="0.25">
      <c r="A18" s="40" t="s">
        <v>17</v>
      </c>
      <c r="B18" s="40"/>
      <c r="C18" s="40"/>
      <c r="D18" s="40"/>
      <c r="E18" s="40"/>
    </row>
    <row r="19" spans="1:7" ht="63.75" customHeight="1" x14ac:dyDescent="0.25">
      <c r="A19" s="40" t="s">
        <v>36</v>
      </c>
      <c r="B19" s="40"/>
      <c r="C19" s="40"/>
      <c r="D19" s="40"/>
      <c r="E19" s="40"/>
    </row>
    <row r="20" spans="1:7" ht="33.75" customHeight="1" x14ac:dyDescent="0.25">
      <c r="A20" s="41" t="s">
        <v>27</v>
      </c>
      <c r="B20" s="41"/>
      <c r="C20" s="41"/>
      <c r="D20" s="41"/>
      <c r="E20" s="41"/>
    </row>
    <row r="21" spans="1:7" x14ac:dyDescent="0.25">
      <c r="A21" s="41"/>
      <c r="B21" s="41"/>
      <c r="C21" s="41"/>
      <c r="D21" s="41"/>
      <c r="E21" s="41"/>
      <c r="F21" s="2">
        <v>1645.2</v>
      </c>
      <c r="G21" s="2">
        <v>3</v>
      </c>
    </row>
    <row r="22" spans="1:7" ht="135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 x14ac:dyDescent="0.25">
      <c r="A23" s="21" t="s">
        <v>42</v>
      </c>
      <c r="B23" s="9" t="s">
        <v>37</v>
      </c>
      <c r="C23" s="3" t="s">
        <v>4</v>
      </c>
      <c r="D23" s="3">
        <v>15.18</v>
      </c>
      <c r="E23" s="20">
        <f>D23*F21*G21</f>
        <v>74922.407999999996</v>
      </c>
    </row>
    <row r="24" spans="1:7" x14ac:dyDescent="0.25">
      <c r="A24" s="7" t="s">
        <v>41</v>
      </c>
      <c r="B24" s="9" t="s">
        <v>23</v>
      </c>
      <c r="C24" s="3" t="s">
        <v>4</v>
      </c>
      <c r="D24" s="3">
        <v>3.9</v>
      </c>
      <c r="E24" s="8">
        <f>D24*F21*G21</f>
        <v>19248.84</v>
      </c>
    </row>
    <row r="25" spans="1:7" x14ac:dyDescent="0.25">
      <c r="A25" s="7" t="s">
        <v>28</v>
      </c>
      <c r="B25" s="9" t="s">
        <v>52</v>
      </c>
      <c r="C25" s="3" t="s">
        <v>29</v>
      </c>
      <c r="D25" s="3"/>
      <c r="E25" s="8">
        <v>0</v>
      </c>
    </row>
    <row r="26" spans="1:7" x14ac:dyDescent="0.25">
      <c r="A26" s="30" t="s">
        <v>54</v>
      </c>
      <c r="B26" s="9" t="s">
        <v>52</v>
      </c>
      <c r="C26" s="3" t="s">
        <v>29</v>
      </c>
      <c r="D26" s="3"/>
      <c r="E26" s="8">
        <v>13990.4</v>
      </c>
    </row>
    <row r="27" spans="1:7" x14ac:dyDescent="0.25">
      <c r="A27" s="23" t="s">
        <v>51</v>
      </c>
      <c r="B27" s="9" t="s">
        <v>53</v>
      </c>
      <c r="C27" s="3" t="s">
        <v>29</v>
      </c>
      <c r="D27" s="3"/>
      <c r="E27" s="8">
        <v>11733.48</v>
      </c>
    </row>
    <row r="28" spans="1:7" x14ac:dyDescent="0.25">
      <c r="A28" s="23"/>
      <c r="B28" s="9"/>
      <c r="C28" s="3"/>
      <c r="D28" s="3"/>
      <c r="E28" s="8"/>
    </row>
    <row r="29" spans="1:7" s="14" customFormat="1" ht="14.25" x14ac:dyDescent="0.2">
      <c r="A29" s="10" t="s">
        <v>24</v>
      </c>
      <c r="B29" s="11"/>
      <c r="C29" s="12"/>
      <c r="D29" s="12"/>
      <c r="E29" s="13">
        <f>SUM(E23:E28)</f>
        <v>119895.12799999998</v>
      </c>
    </row>
    <row r="31" spans="1:7" ht="30" customHeight="1" x14ac:dyDescent="0.25">
      <c r="A31" s="47" t="s">
        <v>57</v>
      </c>
      <c r="B31" s="47"/>
      <c r="C31" s="47"/>
      <c r="D31" s="47"/>
      <c r="E31" s="47"/>
    </row>
    <row r="32" spans="1:7" ht="30" customHeight="1" x14ac:dyDescent="0.25">
      <c r="A32" s="40" t="s">
        <v>21</v>
      </c>
      <c r="B32" s="40"/>
      <c r="C32" s="40"/>
      <c r="D32" s="40"/>
      <c r="E32" s="40"/>
    </row>
    <row r="33" spans="1:5" x14ac:dyDescent="0.25">
      <c r="A33" s="40" t="s">
        <v>20</v>
      </c>
      <c r="B33" s="40"/>
      <c r="C33" s="40"/>
      <c r="D33" s="40"/>
      <c r="E33" s="40"/>
    </row>
    <row r="34" spans="1:5" ht="30" customHeight="1" x14ac:dyDescent="0.25">
      <c r="A34" s="40" t="s">
        <v>30</v>
      </c>
      <c r="B34" s="40"/>
      <c r="C34" s="40"/>
      <c r="D34" s="40"/>
      <c r="E34" s="40"/>
    </row>
    <row r="35" spans="1:5" x14ac:dyDescent="0.25">
      <c r="A35" s="40" t="s">
        <v>18</v>
      </c>
      <c r="B35" s="40"/>
      <c r="C35" s="40"/>
      <c r="D35" s="40"/>
      <c r="E35" s="40"/>
    </row>
    <row r="36" spans="1:5" x14ac:dyDescent="0.25">
      <c r="A36" s="48" t="s">
        <v>5</v>
      </c>
      <c r="B36" s="48"/>
      <c r="C36" s="48"/>
      <c r="D36" s="48"/>
      <c r="E36" s="48"/>
    </row>
    <row r="37" spans="1:5" x14ac:dyDescent="0.25">
      <c r="A37" s="40" t="s">
        <v>18</v>
      </c>
      <c r="B37" s="40"/>
      <c r="C37" s="40"/>
      <c r="D37" s="40"/>
      <c r="E37" s="40"/>
    </row>
    <row r="38" spans="1:5" x14ac:dyDescent="0.25">
      <c r="A38" s="49" t="s">
        <v>50</v>
      </c>
      <c r="B38" s="49"/>
      <c r="C38" s="49"/>
      <c r="D38" s="49"/>
      <c r="E38" s="5"/>
    </row>
    <row r="39" spans="1:5" x14ac:dyDescent="0.25">
      <c r="B39" s="46" t="s">
        <v>19</v>
      </c>
      <c r="C39" s="46"/>
      <c r="D39" s="46"/>
      <c r="E39" s="6" t="s">
        <v>6</v>
      </c>
    </row>
    <row r="40" spans="1:5" x14ac:dyDescent="0.25">
      <c r="A40" s="28"/>
      <c r="B40" s="28"/>
      <c r="C40" s="28"/>
      <c r="D40" s="28"/>
      <c r="E40" s="28"/>
    </row>
    <row r="41" spans="1:5" x14ac:dyDescent="0.25">
      <c r="A41" s="50" t="s">
        <v>32</v>
      </c>
      <c r="B41" s="50"/>
      <c r="C41" s="50"/>
      <c r="D41" s="50"/>
      <c r="E41" s="5"/>
    </row>
    <row r="42" spans="1:5" x14ac:dyDescent="0.25">
      <c r="B42" s="46" t="s">
        <v>19</v>
      </c>
      <c r="C42" s="46"/>
      <c r="D42" s="46"/>
      <c r="E42" s="6" t="s">
        <v>6</v>
      </c>
    </row>
    <row r="46" spans="1:5" x14ac:dyDescent="0.25">
      <c r="A46" s="2" t="s">
        <v>43</v>
      </c>
    </row>
    <row r="47" spans="1:5" x14ac:dyDescent="0.25">
      <c r="A47" s="14" t="s">
        <v>33</v>
      </c>
    </row>
    <row r="48" spans="1:5" x14ac:dyDescent="0.25">
      <c r="A48" s="2" t="s">
        <v>40</v>
      </c>
      <c r="B48" s="16">
        <f>'1кв'!B51</f>
        <v>-4089.3479999999981</v>
      </c>
    </row>
    <row r="49" spans="1:2" x14ac:dyDescent="0.25">
      <c r="A49" s="18" t="s">
        <v>44</v>
      </c>
      <c r="B49" s="17"/>
    </row>
    <row r="50" spans="1:2" x14ac:dyDescent="0.25">
      <c r="A50" s="2" t="s">
        <v>34</v>
      </c>
      <c r="B50" s="17">
        <v>103811.34</v>
      </c>
    </row>
    <row r="51" spans="1:2" x14ac:dyDescent="0.25">
      <c r="A51" s="2" t="s">
        <v>39</v>
      </c>
      <c r="B51" s="17">
        <f>350*3</f>
        <v>1050</v>
      </c>
    </row>
    <row r="52" spans="1:2" ht="30" x14ac:dyDescent="0.25">
      <c r="A52" s="27" t="s">
        <v>35</v>
      </c>
      <c r="B52" s="17">
        <f>E29</f>
        <v>119895.12799999998</v>
      </c>
    </row>
    <row r="53" spans="1:2" x14ac:dyDescent="0.25">
      <c r="A53" s="15" t="s">
        <v>38</v>
      </c>
      <c r="B53" s="19">
        <f>B48+B50-B52+B51</f>
        <v>-19123.135999999984</v>
      </c>
    </row>
  </sheetData>
  <mergeCells count="30">
    <mergeCell ref="B42:D42"/>
    <mergeCell ref="A21:E21"/>
    <mergeCell ref="A31:E31"/>
    <mergeCell ref="A32:E32"/>
    <mergeCell ref="A33:E33"/>
    <mergeCell ref="A34:E34"/>
    <mergeCell ref="A35:E35"/>
    <mergeCell ref="A36:E36"/>
    <mergeCell ref="A37:E37"/>
    <mergeCell ref="A38:D38"/>
    <mergeCell ref="B39:D39"/>
    <mergeCell ref="A41:D41"/>
    <mergeCell ref="A20:E20"/>
    <mergeCell ref="A8:E8"/>
    <mergeCell ref="A9:E9"/>
    <mergeCell ref="A10:E10"/>
    <mergeCell ref="A11:E11"/>
    <mergeCell ref="A12:E12"/>
    <mergeCell ref="A13:E13"/>
    <mergeCell ref="A14:E14"/>
    <mergeCell ref="A16:E16"/>
    <mergeCell ref="A17:E17"/>
    <mergeCell ref="A18:E18"/>
    <mergeCell ref="A19:E19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19" zoomScaleSheetLayoutView="100" workbookViewId="0">
      <selection activeCell="E25" sqref="E25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16384" width="9.140625" style="2"/>
  </cols>
  <sheetData>
    <row r="1" spans="1:5" ht="15.75" x14ac:dyDescent="0.25">
      <c r="A1" s="35" t="s">
        <v>11</v>
      </c>
      <c r="B1" s="35"/>
      <c r="C1" s="35"/>
      <c r="D1" s="35"/>
      <c r="E1" s="35"/>
    </row>
    <row r="2" spans="1:5" ht="33" customHeight="1" x14ac:dyDescent="0.25">
      <c r="A2" s="36" t="s">
        <v>12</v>
      </c>
      <c r="B2" s="37"/>
      <c r="C2" s="37"/>
      <c r="D2" s="37"/>
      <c r="E2" s="37"/>
    </row>
    <row r="3" spans="1:5" x14ac:dyDescent="0.25">
      <c r="A3" s="38" t="s">
        <v>68</v>
      </c>
      <c r="B3" s="38"/>
      <c r="C3" s="38"/>
      <c r="D3" s="38"/>
      <c r="E3" s="38"/>
    </row>
    <row r="4" spans="1:5" s="1" customFormat="1" ht="15.6" customHeight="1" x14ac:dyDescent="0.25">
      <c r="A4" s="22" t="s">
        <v>13</v>
      </c>
      <c r="B4" s="4"/>
      <c r="C4" s="4"/>
      <c r="D4" s="39" t="s">
        <v>69</v>
      </c>
      <c r="E4" s="39"/>
    </row>
    <row r="5" spans="1:5" x14ac:dyDescent="0.25">
      <c r="A5" s="29"/>
      <c r="B5" s="4"/>
      <c r="C5" s="4"/>
      <c r="D5" s="4"/>
      <c r="E5" s="4"/>
    </row>
    <row r="6" spans="1:5" x14ac:dyDescent="0.25">
      <c r="A6" s="40" t="s">
        <v>0</v>
      </c>
      <c r="B6" s="40"/>
      <c r="C6" s="40"/>
      <c r="D6" s="40"/>
      <c r="E6" s="40"/>
    </row>
    <row r="7" spans="1:5" x14ac:dyDescent="0.25">
      <c r="A7" s="34" t="s">
        <v>25</v>
      </c>
      <c r="B7" s="34"/>
      <c r="C7" s="34"/>
      <c r="D7" s="34"/>
      <c r="E7" s="34"/>
    </row>
    <row r="8" spans="1:5" x14ac:dyDescent="0.25">
      <c r="A8" s="42" t="s">
        <v>1</v>
      </c>
      <c r="B8" s="42"/>
      <c r="C8" s="42"/>
      <c r="D8" s="42"/>
      <c r="E8" s="42"/>
    </row>
    <row r="9" spans="1:5" x14ac:dyDescent="0.25">
      <c r="A9" s="40" t="s">
        <v>31</v>
      </c>
      <c r="B9" s="40"/>
      <c r="C9" s="40"/>
      <c r="D9" s="40"/>
      <c r="E9" s="40"/>
    </row>
    <row r="10" spans="1:5" ht="27" customHeight="1" x14ac:dyDescent="0.25">
      <c r="A10" s="43" t="s">
        <v>14</v>
      </c>
      <c r="B10" s="44"/>
      <c r="C10" s="44"/>
      <c r="D10" s="44"/>
      <c r="E10" s="44"/>
    </row>
    <row r="11" spans="1:5" ht="30" customHeight="1" x14ac:dyDescent="0.25">
      <c r="A11" s="40" t="s">
        <v>26</v>
      </c>
      <c r="B11" s="40"/>
      <c r="C11" s="40"/>
      <c r="D11" s="40"/>
      <c r="E11" s="40"/>
    </row>
    <row r="12" spans="1:5" x14ac:dyDescent="0.25">
      <c r="A12" s="42" t="s">
        <v>15</v>
      </c>
      <c r="B12" s="45"/>
      <c r="C12" s="45"/>
      <c r="D12" s="45"/>
      <c r="E12" s="45"/>
    </row>
    <row r="13" spans="1:5" x14ac:dyDescent="0.25">
      <c r="A13" s="40" t="s">
        <v>22</v>
      </c>
      <c r="B13" s="40"/>
      <c r="C13" s="40"/>
      <c r="D13" s="40"/>
      <c r="E13" s="40"/>
    </row>
    <row r="14" spans="1:5" ht="11.25" customHeight="1" x14ac:dyDescent="0.25">
      <c r="A14" s="42" t="s">
        <v>2</v>
      </c>
      <c r="B14" s="45"/>
      <c r="C14" s="45"/>
      <c r="D14" s="45"/>
      <c r="E14" s="45"/>
    </row>
    <row r="15" spans="1:5" ht="11.25" customHeight="1" x14ac:dyDescent="0.25">
      <c r="A15" s="28"/>
      <c r="B15" s="29"/>
      <c r="C15" s="29"/>
      <c r="D15" s="29"/>
      <c r="E15" s="29"/>
    </row>
    <row r="16" spans="1:5" x14ac:dyDescent="0.25">
      <c r="A16" s="40" t="s">
        <v>47</v>
      </c>
      <c r="B16" s="40"/>
      <c r="C16" s="40"/>
      <c r="D16" s="40"/>
      <c r="E16" s="40"/>
    </row>
    <row r="17" spans="1:7" ht="10.5" customHeight="1" x14ac:dyDescent="0.25">
      <c r="A17" s="42" t="s">
        <v>16</v>
      </c>
      <c r="B17" s="45"/>
      <c r="C17" s="45"/>
      <c r="D17" s="45"/>
      <c r="E17" s="45"/>
    </row>
    <row r="18" spans="1:7" ht="30.75" customHeight="1" x14ac:dyDescent="0.25">
      <c r="A18" s="40" t="s">
        <v>17</v>
      </c>
      <c r="B18" s="40"/>
      <c r="C18" s="40"/>
      <c r="D18" s="40"/>
      <c r="E18" s="40"/>
    </row>
    <row r="19" spans="1:7" ht="63.75" customHeight="1" x14ac:dyDescent="0.25">
      <c r="A19" s="40" t="s">
        <v>36</v>
      </c>
      <c r="B19" s="40"/>
      <c r="C19" s="40"/>
      <c r="D19" s="40"/>
      <c r="E19" s="40"/>
    </row>
    <row r="20" spans="1:7" ht="33.75" customHeight="1" x14ac:dyDescent="0.25">
      <c r="A20" s="41" t="s">
        <v>27</v>
      </c>
      <c r="B20" s="41"/>
      <c r="C20" s="41"/>
      <c r="D20" s="41"/>
      <c r="E20" s="41"/>
    </row>
    <row r="21" spans="1:7" x14ac:dyDescent="0.25">
      <c r="A21" s="41"/>
      <c r="B21" s="41"/>
      <c r="C21" s="41"/>
      <c r="D21" s="41"/>
      <c r="E21" s="41"/>
      <c r="F21" s="2">
        <v>1645.2</v>
      </c>
      <c r="G21" s="2">
        <v>3</v>
      </c>
    </row>
    <row r="22" spans="1:7" ht="135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 x14ac:dyDescent="0.25">
      <c r="A23" s="21" t="s">
        <v>42</v>
      </c>
      <c r="B23" s="9" t="s">
        <v>37</v>
      </c>
      <c r="C23" s="3" t="s">
        <v>4</v>
      </c>
      <c r="D23" s="3">
        <v>16.920000000000002</v>
      </c>
      <c r="E23" s="20">
        <f>D23*F21*G21</f>
        <v>83510.352000000014</v>
      </c>
    </row>
    <row r="24" spans="1:7" x14ac:dyDescent="0.25">
      <c r="A24" s="7" t="s">
        <v>41</v>
      </c>
      <c r="B24" s="9" t="s">
        <v>23</v>
      </c>
      <c r="C24" s="3" t="s">
        <v>4</v>
      </c>
      <c r="D24" s="3">
        <v>4.3600000000000003</v>
      </c>
      <c r="E24" s="8">
        <f>D24*F21*G21</f>
        <v>21519.216000000004</v>
      </c>
    </row>
    <row r="25" spans="1:7" x14ac:dyDescent="0.25">
      <c r="A25" s="7" t="s">
        <v>28</v>
      </c>
      <c r="B25" s="9" t="s">
        <v>58</v>
      </c>
      <c r="C25" s="3" t="s">
        <v>29</v>
      </c>
      <c r="D25" s="3"/>
      <c r="E25" s="8">
        <v>0</v>
      </c>
    </row>
    <row r="26" spans="1:7" x14ac:dyDescent="0.25">
      <c r="A26" s="23"/>
      <c r="B26" s="9"/>
      <c r="C26" s="3"/>
      <c r="D26" s="3"/>
      <c r="E26" s="8"/>
    </row>
    <row r="27" spans="1:7" s="14" customFormat="1" ht="14.25" x14ac:dyDescent="0.2">
      <c r="A27" s="10" t="s">
        <v>24</v>
      </c>
      <c r="B27" s="11"/>
      <c r="C27" s="12"/>
      <c r="D27" s="12"/>
      <c r="E27" s="13">
        <f>SUM(E23:E26)</f>
        <v>105029.56800000001</v>
      </c>
    </row>
    <row r="29" spans="1:7" ht="30" customHeight="1" x14ac:dyDescent="0.25">
      <c r="A29" s="47" t="s">
        <v>59</v>
      </c>
      <c r="B29" s="47"/>
      <c r="C29" s="47"/>
      <c r="D29" s="47"/>
      <c r="E29" s="47"/>
    </row>
    <row r="30" spans="1:7" ht="30" customHeight="1" x14ac:dyDescent="0.25">
      <c r="A30" s="40" t="s">
        <v>21</v>
      </c>
      <c r="B30" s="40"/>
      <c r="C30" s="40"/>
      <c r="D30" s="40"/>
      <c r="E30" s="40"/>
    </row>
    <row r="31" spans="1:7" x14ac:dyDescent="0.25">
      <c r="A31" s="40" t="s">
        <v>20</v>
      </c>
      <c r="B31" s="40"/>
      <c r="C31" s="40"/>
      <c r="D31" s="40"/>
      <c r="E31" s="40"/>
    </row>
    <row r="32" spans="1:7" ht="30" customHeight="1" x14ac:dyDescent="0.25">
      <c r="A32" s="40" t="s">
        <v>30</v>
      </c>
      <c r="B32" s="40"/>
      <c r="C32" s="40"/>
      <c r="D32" s="40"/>
      <c r="E32" s="40"/>
    </row>
    <row r="33" spans="1:5" x14ac:dyDescent="0.25">
      <c r="A33" s="40" t="s">
        <v>18</v>
      </c>
      <c r="B33" s="40"/>
      <c r="C33" s="40"/>
      <c r="D33" s="40"/>
      <c r="E33" s="40"/>
    </row>
    <row r="34" spans="1:5" x14ac:dyDescent="0.25">
      <c r="A34" s="48" t="s">
        <v>5</v>
      </c>
      <c r="B34" s="48"/>
      <c r="C34" s="48"/>
      <c r="D34" s="48"/>
      <c r="E34" s="48"/>
    </row>
    <row r="35" spans="1:5" x14ac:dyDescent="0.25">
      <c r="A35" s="40" t="s">
        <v>18</v>
      </c>
      <c r="B35" s="40"/>
      <c r="C35" s="40"/>
      <c r="D35" s="40"/>
      <c r="E35" s="40"/>
    </row>
    <row r="36" spans="1:5" x14ac:dyDescent="0.25">
      <c r="A36" s="49" t="s">
        <v>50</v>
      </c>
      <c r="B36" s="49"/>
      <c r="C36" s="49"/>
      <c r="D36" s="49"/>
      <c r="E36" s="5"/>
    </row>
    <row r="37" spans="1:5" x14ac:dyDescent="0.25">
      <c r="B37" s="46" t="s">
        <v>19</v>
      </c>
      <c r="C37" s="46"/>
      <c r="D37" s="46"/>
      <c r="E37" s="6" t="s">
        <v>6</v>
      </c>
    </row>
    <row r="38" spans="1:5" x14ac:dyDescent="0.25">
      <c r="A38" s="28"/>
      <c r="B38" s="28"/>
      <c r="C38" s="28"/>
      <c r="D38" s="28"/>
      <c r="E38" s="28"/>
    </row>
    <row r="39" spans="1:5" x14ac:dyDescent="0.25">
      <c r="A39" s="50" t="s">
        <v>32</v>
      </c>
      <c r="B39" s="50"/>
      <c r="C39" s="50"/>
      <c r="D39" s="50"/>
      <c r="E39" s="5"/>
    </row>
    <row r="40" spans="1:5" x14ac:dyDescent="0.25">
      <c r="B40" s="46" t="s">
        <v>19</v>
      </c>
      <c r="C40" s="46"/>
      <c r="D40" s="46"/>
      <c r="E40" s="6" t="s">
        <v>6</v>
      </c>
    </row>
    <row r="44" spans="1:5" x14ac:dyDescent="0.25">
      <c r="A44" s="2" t="s">
        <v>43</v>
      </c>
    </row>
    <row r="45" spans="1:5" x14ac:dyDescent="0.25">
      <c r="A45" s="14" t="s">
        <v>33</v>
      </c>
    </row>
    <row r="46" spans="1:5" x14ac:dyDescent="0.25">
      <c r="A46" s="2" t="s">
        <v>40</v>
      </c>
      <c r="B46" s="16">
        <f>'2кв'!B53</f>
        <v>-19123.135999999984</v>
      </c>
    </row>
    <row r="47" spans="1:5" x14ac:dyDescent="0.25">
      <c r="A47" s="18" t="s">
        <v>60</v>
      </c>
      <c r="B47" s="17"/>
    </row>
    <row r="48" spans="1:5" x14ac:dyDescent="0.25">
      <c r="A48" s="2" t="s">
        <v>34</v>
      </c>
      <c r="B48" s="17">
        <v>113704.87</v>
      </c>
    </row>
    <row r="49" spans="1:2" x14ac:dyDescent="0.25">
      <c r="A49" s="2" t="s">
        <v>39</v>
      </c>
      <c r="B49" s="17">
        <f>350*3</f>
        <v>1050</v>
      </c>
    </row>
    <row r="50" spans="1:2" ht="30" x14ac:dyDescent="0.25">
      <c r="A50" s="27" t="s">
        <v>35</v>
      </c>
      <c r="B50" s="17">
        <f>E27</f>
        <v>105029.56800000001</v>
      </c>
    </row>
    <row r="51" spans="1:2" x14ac:dyDescent="0.25">
      <c r="A51" s="15" t="s">
        <v>38</v>
      </c>
      <c r="B51" s="19">
        <f>B46+B48+B49-B50</f>
        <v>-9397.8340000000026</v>
      </c>
    </row>
  </sheetData>
  <mergeCells count="30">
    <mergeCell ref="B40:D40"/>
    <mergeCell ref="A21:E21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  <mergeCell ref="A20:E20"/>
    <mergeCell ref="A8:E8"/>
    <mergeCell ref="A9:E9"/>
    <mergeCell ref="A10:E10"/>
    <mergeCell ref="A11:E11"/>
    <mergeCell ref="A12:E12"/>
    <mergeCell ref="A13:E13"/>
    <mergeCell ref="A14:E14"/>
    <mergeCell ref="A16:E16"/>
    <mergeCell ref="A17:E17"/>
    <mergeCell ref="A18:E18"/>
    <mergeCell ref="A19:E19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34" zoomScaleSheetLayoutView="100" workbookViewId="0">
      <selection activeCell="A26" sqref="A26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16384" width="9.140625" style="2"/>
  </cols>
  <sheetData>
    <row r="1" spans="1:5" ht="15.75" x14ac:dyDescent="0.25">
      <c r="A1" s="35" t="s">
        <v>11</v>
      </c>
      <c r="B1" s="35"/>
      <c r="C1" s="35"/>
      <c r="D1" s="35"/>
      <c r="E1" s="35"/>
    </row>
    <row r="2" spans="1:5" ht="33" customHeight="1" x14ac:dyDescent="0.25">
      <c r="A2" s="36" t="s">
        <v>12</v>
      </c>
      <c r="B2" s="37"/>
      <c r="C2" s="37"/>
      <c r="D2" s="37"/>
      <c r="E2" s="37"/>
    </row>
    <row r="3" spans="1:5" x14ac:dyDescent="0.25">
      <c r="A3" s="38" t="s">
        <v>66</v>
      </c>
      <c r="B3" s="38"/>
      <c r="C3" s="38"/>
      <c r="D3" s="38"/>
      <c r="E3" s="38"/>
    </row>
    <row r="4" spans="1:5" s="1" customFormat="1" ht="15.6" customHeight="1" x14ac:dyDescent="0.25">
      <c r="A4" s="22" t="s">
        <v>13</v>
      </c>
      <c r="B4" s="4"/>
      <c r="C4" s="4"/>
      <c r="D4" s="51"/>
      <c r="E4" s="51" t="s">
        <v>67</v>
      </c>
    </row>
    <row r="5" spans="1:5" x14ac:dyDescent="0.25">
      <c r="A5" s="33"/>
      <c r="B5" s="4"/>
      <c r="C5" s="4"/>
      <c r="D5" s="4"/>
      <c r="E5" s="4"/>
    </row>
    <row r="6" spans="1:5" x14ac:dyDescent="0.25">
      <c r="A6" s="40" t="s">
        <v>0</v>
      </c>
      <c r="B6" s="40"/>
      <c r="C6" s="40"/>
      <c r="D6" s="40"/>
      <c r="E6" s="40"/>
    </row>
    <row r="7" spans="1:5" x14ac:dyDescent="0.25">
      <c r="A7" s="34" t="s">
        <v>25</v>
      </c>
      <c r="B7" s="34"/>
      <c r="C7" s="34"/>
      <c r="D7" s="34"/>
      <c r="E7" s="34"/>
    </row>
    <row r="8" spans="1:5" x14ac:dyDescent="0.25">
      <c r="A8" s="42" t="s">
        <v>1</v>
      </c>
      <c r="B8" s="42"/>
      <c r="C8" s="42"/>
      <c r="D8" s="42"/>
      <c r="E8" s="42"/>
    </row>
    <row r="9" spans="1:5" x14ac:dyDescent="0.25">
      <c r="A9" s="40" t="s">
        <v>31</v>
      </c>
      <c r="B9" s="40"/>
      <c r="C9" s="40"/>
      <c r="D9" s="40"/>
      <c r="E9" s="40"/>
    </row>
    <row r="10" spans="1:5" ht="27" customHeight="1" x14ac:dyDescent="0.25">
      <c r="A10" s="43" t="s">
        <v>14</v>
      </c>
      <c r="B10" s="44"/>
      <c r="C10" s="44"/>
      <c r="D10" s="44"/>
      <c r="E10" s="44"/>
    </row>
    <row r="11" spans="1:5" ht="30" customHeight="1" x14ac:dyDescent="0.25">
      <c r="A11" s="40" t="s">
        <v>26</v>
      </c>
      <c r="B11" s="40"/>
      <c r="C11" s="40"/>
      <c r="D11" s="40"/>
      <c r="E11" s="40"/>
    </row>
    <row r="12" spans="1:5" x14ac:dyDescent="0.25">
      <c r="A12" s="42" t="s">
        <v>15</v>
      </c>
      <c r="B12" s="45"/>
      <c r="C12" s="45"/>
      <c r="D12" s="45"/>
      <c r="E12" s="45"/>
    </row>
    <row r="13" spans="1:5" x14ac:dyDescent="0.25">
      <c r="A13" s="40" t="s">
        <v>22</v>
      </c>
      <c r="B13" s="40"/>
      <c r="C13" s="40"/>
      <c r="D13" s="40"/>
      <c r="E13" s="40"/>
    </row>
    <row r="14" spans="1:5" ht="11.25" customHeight="1" x14ac:dyDescent="0.25">
      <c r="A14" s="42" t="s">
        <v>2</v>
      </c>
      <c r="B14" s="45"/>
      <c r="C14" s="45"/>
      <c r="D14" s="45"/>
      <c r="E14" s="45"/>
    </row>
    <row r="15" spans="1:5" ht="11.25" customHeight="1" x14ac:dyDescent="0.25">
      <c r="A15" s="32"/>
      <c r="B15" s="33"/>
      <c r="C15" s="33"/>
      <c r="D15" s="33"/>
      <c r="E15" s="33"/>
    </row>
    <row r="16" spans="1:5" x14ac:dyDescent="0.25">
      <c r="A16" s="40" t="s">
        <v>47</v>
      </c>
      <c r="B16" s="40"/>
      <c r="C16" s="40"/>
      <c r="D16" s="40"/>
      <c r="E16" s="40"/>
    </row>
    <row r="17" spans="1:7" ht="10.5" customHeight="1" x14ac:dyDescent="0.25">
      <c r="A17" s="42" t="s">
        <v>16</v>
      </c>
      <c r="B17" s="45"/>
      <c r="C17" s="45"/>
      <c r="D17" s="45"/>
      <c r="E17" s="45"/>
    </row>
    <row r="18" spans="1:7" ht="30.75" customHeight="1" x14ac:dyDescent="0.25">
      <c r="A18" s="40" t="s">
        <v>17</v>
      </c>
      <c r="B18" s="40"/>
      <c r="C18" s="40"/>
      <c r="D18" s="40"/>
      <c r="E18" s="40"/>
    </row>
    <row r="19" spans="1:7" ht="63.75" customHeight="1" x14ac:dyDescent="0.25">
      <c r="A19" s="40" t="s">
        <v>36</v>
      </c>
      <c r="B19" s="40"/>
      <c r="C19" s="40"/>
      <c r="D19" s="40"/>
      <c r="E19" s="40"/>
    </row>
    <row r="20" spans="1:7" ht="33.75" customHeight="1" x14ac:dyDescent="0.25">
      <c r="A20" s="41" t="s">
        <v>27</v>
      </c>
      <c r="B20" s="41"/>
      <c r="C20" s="41"/>
      <c r="D20" s="41"/>
      <c r="E20" s="41"/>
    </row>
    <row r="21" spans="1:7" x14ac:dyDescent="0.25">
      <c r="A21" s="41"/>
      <c r="B21" s="41"/>
      <c r="C21" s="41"/>
      <c r="D21" s="41"/>
      <c r="E21" s="41"/>
      <c r="F21" s="2">
        <v>1645.2</v>
      </c>
      <c r="G21" s="2">
        <v>3</v>
      </c>
    </row>
    <row r="22" spans="1:7" ht="135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 x14ac:dyDescent="0.25">
      <c r="A23" s="21" t="s">
        <v>42</v>
      </c>
      <c r="B23" s="9" t="s">
        <v>37</v>
      </c>
      <c r="C23" s="3" t="s">
        <v>4</v>
      </c>
      <c r="D23" s="3">
        <v>16.920000000000002</v>
      </c>
      <c r="E23" s="20">
        <f>D23*F21*G21</f>
        <v>83510.352000000014</v>
      </c>
    </row>
    <row r="24" spans="1:7" x14ac:dyDescent="0.25">
      <c r="A24" s="7" t="s">
        <v>41</v>
      </c>
      <c r="B24" s="9" t="s">
        <v>23</v>
      </c>
      <c r="C24" s="3" t="s">
        <v>4</v>
      </c>
      <c r="D24" s="3">
        <v>4.3600000000000003</v>
      </c>
      <c r="E24" s="8">
        <f>D24*F21*G21</f>
        <v>21519.216000000004</v>
      </c>
    </row>
    <row r="25" spans="1:7" x14ac:dyDescent="0.25">
      <c r="A25" s="7" t="s">
        <v>28</v>
      </c>
      <c r="B25" s="9" t="s">
        <v>61</v>
      </c>
      <c r="C25" s="3" t="s">
        <v>29</v>
      </c>
      <c r="D25" s="3"/>
      <c r="E25" s="8">
        <f>199.59+1794.25+150+36</f>
        <v>2179.84</v>
      </c>
      <c r="F25" s="2">
        <f>1794.25+150+36</f>
        <v>1980.25</v>
      </c>
    </row>
    <row r="26" spans="1:7" ht="18" customHeight="1" x14ac:dyDescent="0.25">
      <c r="A26" s="23" t="s">
        <v>63</v>
      </c>
      <c r="B26" s="9" t="s">
        <v>62</v>
      </c>
      <c r="C26" s="3" t="s">
        <v>29</v>
      </c>
      <c r="D26" s="3"/>
      <c r="E26" s="8">
        <v>5320.5</v>
      </c>
    </row>
    <row r="27" spans="1:7" ht="30" x14ac:dyDescent="0.25">
      <c r="A27" s="23" t="s">
        <v>64</v>
      </c>
      <c r="B27" s="9" t="s">
        <v>62</v>
      </c>
      <c r="C27" s="3" t="s">
        <v>65</v>
      </c>
      <c r="D27" s="3">
        <v>11.5</v>
      </c>
      <c r="E27" s="8">
        <f>D27*260.07</f>
        <v>2990.8049999999998</v>
      </c>
    </row>
    <row r="28" spans="1:7" x14ac:dyDescent="0.25">
      <c r="A28" s="23"/>
      <c r="B28" s="9"/>
      <c r="C28" s="3"/>
      <c r="D28" s="3"/>
      <c r="E28" s="8"/>
    </row>
    <row r="29" spans="1:7" s="14" customFormat="1" ht="14.25" x14ac:dyDescent="0.2">
      <c r="A29" s="10" t="s">
        <v>24</v>
      </c>
      <c r="B29" s="11"/>
      <c r="C29" s="12"/>
      <c r="D29" s="12"/>
      <c r="E29" s="13">
        <f>SUM(E23:E28)</f>
        <v>115520.713</v>
      </c>
    </row>
    <row r="31" spans="1:7" ht="30" customHeight="1" x14ac:dyDescent="0.25">
      <c r="A31" s="47" t="s">
        <v>59</v>
      </c>
      <c r="B31" s="47"/>
      <c r="C31" s="47"/>
      <c r="D31" s="47"/>
      <c r="E31" s="47"/>
    </row>
    <row r="32" spans="1:7" ht="30" customHeight="1" x14ac:dyDescent="0.25">
      <c r="A32" s="40" t="s">
        <v>21</v>
      </c>
      <c r="B32" s="40"/>
      <c r="C32" s="40"/>
      <c r="D32" s="40"/>
      <c r="E32" s="40"/>
    </row>
    <row r="33" spans="1:5" x14ac:dyDescent="0.25">
      <c r="A33" s="40" t="s">
        <v>20</v>
      </c>
      <c r="B33" s="40"/>
      <c r="C33" s="40"/>
      <c r="D33" s="40"/>
      <c r="E33" s="40"/>
    </row>
    <row r="34" spans="1:5" ht="30" customHeight="1" x14ac:dyDescent="0.25">
      <c r="A34" s="40" t="s">
        <v>30</v>
      </c>
      <c r="B34" s="40"/>
      <c r="C34" s="40"/>
      <c r="D34" s="40"/>
      <c r="E34" s="40"/>
    </row>
    <row r="35" spans="1:5" x14ac:dyDescent="0.25">
      <c r="A35" s="40" t="s">
        <v>18</v>
      </c>
      <c r="B35" s="40"/>
      <c r="C35" s="40"/>
      <c r="D35" s="40"/>
      <c r="E35" s="40"/>
    </row>
    <row r="36" spans="1:5" x14ac:dyDescent="0.25">
      <c r="A36" s="48" t="s">
        <v>5</v>
      </c>
      <c r="B36" s="48"/>
      <c r="C36" s="48"/>
      <c r="D36" s="48"/>
      <c r="E36" s="48"/>
    </row>
    <row r="37" spans="1:5" x14ac:dyDescent="0.25">
      <c r="A37" s="40" t="s">
        <v>18</v>
      </c>
      <c r="B37" s="40"/>
      <c r="C37" s="40"/>
      <c r="D37" s="40"/>
      <c r="E37" s="40"/>
    </row>
    <row r="38" spans="1:5" x14ac:dyDescent="0.25">
      <c r="A38" s="49" t="s">
        <v>50</v>
      </c>
      <c r="B38" s="49"/>
      <c r="C38" s="49"/>
      <c r="D38" s="49"/>
      <c r="E38" s="5"/>
    </row>
    <row r="39" spans="1:5" x14ac:dyDescent="0.25">
      <c r="B39" s="46" t="s">
        <v>19</v>
      </c>
      <c r="C39" s="46"/>
      <c r="D39" s="46"/>
      <c r="E39" s="6" t="s">
        <v>6</v>
      </c>
    </row>
    <row r="40" spans="1:5" x14ac:dyDescent="0.25">
      <c r="A40" s="32"/>
      <c r="B40" s="32"/>
      <c r="C40" s="32"/>
      <c r="D40" s="32"/>
      <c r="E40" s="32"/>
    </row>
    <row r="41" spans="1:5" x14ac:dyDescent="0.25">
      <c r="A41" s="50" t="s">
        <v>32</v>
      </c>
      <c r="B41" s="50"/>
      <c r="C41" s="50"/>
      <c r="D41" s="50"/>
      <c r="E41" s="5"/>
    </row>
    <row r="42" spans="1:5" x14ac:dyDescent="0.25">
      <c r="B42" s="46" t="s">
        <v>19</v>
      </c>
      <c r="C42" s="46"/>
      <c r="D42" s="46"/>
      <c r="E42" s="6" t="s">
        <v>6</v>
      </c>
    </row>
    <row r="46" spans="1:5" x14ac:dyDescent="0.25">
      <c r="A46" s="2" t="s">
        <v>43</v>
      </c>
    </row>
    <row r="47" spans="1:5" x14ac:dyDescent="0.25">
      <c r="A47" s="14" t="s">
        <v>33</v>
      </c>
    </row>
    <row r="48" spans="1:5" x14ac:dyDescent="0.25">
      <c r="A48" s="2" t="s">
        <v>40</v>
      </c>
      <c r="B48" s="16">
        <f>'3кв'!B51</f>
        <v>-9397.8340000000026</v>
      </c>
    </row>
    <row r="49" spans="1:2" x14ac:dyDescent="0.25">
      <c r="A49" s="18" t="s">
        <v>60</v>
      </c>
      <c r="B49" s="17"/>
    </row>
    <row r="50" spans="1:2" x14ac:dyDescent="0.25">
      <c r="A50" s="2" t="s">
        <v>34</v>
      </c>
      <c r="B50" s="17">
        <v>120657.58</v>
      </c>
    </row>
    <row r="51" spans="1:2" x14ac:dyDescent="0.25">
      <c r="A51" s="2" t="s">
        <v>39</v>
      </c>
      <c r="B51" s="17">
        <f>350*3</f>
        <v>1050</v>
      </c>
    </row>
    <row r="52" spans="1:2" ht="30" x14ac:dyDescent="0.25">
      <c r="A52" s="31" t="s">
        <v>35</v>
      </c>
      <c r="B52" s="17">
        <f>E29</f>
        <v>115520.713</v>
      </c>
    </row>
    <row r="53" spans="1:2" x14ac:dyDescent="0.25">
      <c r="A53" s="15" t="s">
        <v>38</v>
      </c>
      <c r="B53" s="19">
        <f>B48+B50+B51-B52</f>
        <v>-3210.9670000000042</v>
      </c>
    </row>
  </sheetData>
  <mergeCells count="29">
    <mergeCell ref="A36:E36"/>
    <mergeCell ref="A37:E37"/>
    <mergeCell ref="A38:D38"/>
    <mergeCell ref="B39:D39"/>
    <mergeCell ref="A41:D41"/>
    <mergeCell ref="B42:D42"/>
    <mergeCell ref="A21:E21"/>
    <mergeCell ref="A31:E31"/>
    <mergeCell ref="A32:E32"/>
    <mergeCell ref="A33:E33"/>
    <mergeCell ref="A34:E34"/>
    <mergeCell ref="A35:E35"/>
    <mergeCell ref="A14:E14"/>
    <mergeCell ref="A16:E16"/>
    <mergeCell ref="A17:E17"/>
    <mergeCell ref="A18:E18"/>
    <mergeCell ref="A19:E19"/>
    <mergeCell ref="A20:E20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view="pageBreakPreview" topLeftCell="A19" zoomScaleSheetLayoutView="100" workbookViewId="0">
      <selection activeCell="E21" sqref="E21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2" t="s">
        <v>70</v>
      </c>
      <c r="B1" s="52"/>
      <c r="C1" s="52"/>
      <c r="D1" s="53"/>
    </row>
    <row r="2" spans="1:5" ht="15.75" x14ac:dyDescent="0.25">
      <c r="A2" s="54" t="s">
        <v>71</v>
      </c>
      <c r="B2" s="54"/>
      <c r="C2" s="54"/>
      <c r="D2" s="55"/>
    </row>
    <row r="3" spans="1:5" ht="15.75" x14ac:dyDescent="0.25">
      <c r="A3" s="54" t="s">
        <v>72</v>
      </c>
      <c r="B3" s="54"/>
      <c r="C3" s="54"/>
      <c r="D3" s="55"/>
    </row>
    <row r="4" spans="1:5" ht="15.75" x14ac:dyDescent="0.25">
      <c r="A4" s="52" t="s">
        <v>91</v>
      </c>
      <c r="B4" s="52"/>
      <c r="C4" s="52"/>
      <c r="D4" s="53"/>
    </row>
    <row r="5" spans="1:5" ht="15.75" x14ac:dyDescent="0.25">
      <c r="A5" s="56"/>
      <c r="B5" s="56"/>
      <c r="C5" s="56"/>
      <c r="D5" s="1"/>
    </row>
    <row r="6" spans="1:5" ht="15.75" x14ac:dyDescent="0.25">
      <c r="A6" s="55"/>
      <c r="B6" s="57" t="s">
        <v>73</v>
      </c>
      <c r="C6" s="58">
        <f>'1кв'!B46</f>
        <v>-16670.25</v>
      </c>
      <c r="D6" s="59"/>
    </row>
    <row r="7" spans="1:5" ht="15.75" x14ac:dyDescent="0.25">
      <c r="A7" s="60" t="s">
        <v>74</v>
      </c>
      <c r="B7" s="57" t="s">
        <v>92</v>
      </c>
      <c r="C7" s="58"/>
      <c r="D7" s="59"/>
    </row>
    <row r="8" spans="1:5" ht="15.75" x14ac:dyDescent="0.25">
      <c r="B8" s="61" t="s">
        <v>75</v>
      </c>
      <c r="C8" s="62">
        <f>'1кв'!B48+'2кв'!B50+'3кв'!B48+'4кв'!B50</f>
        <v>443875.94</v>
      </c>
      <c r="D8" s="63"/>
    </row>
    <row r="9" spans="1:5" ht="31.5" x14ac:dyDescent="0.25">
      <c r="B9" s="79" t="s">
        <v>93</v>
      </c>
      <c r="C9" s="62">
        <f>'1кв'!B49+'2кв'!B51+'3кв'!B49+'4кв'!B51</f>
        <v>4200</v>
      </c>
      <c r="D9" s="63"/>
    </row>
    <row r="10" spans="1:5" ht="15.75" x14ac:dyDescent="0.25">
      <c r="A10" s="64"/>
      <c r="B10" s="61" t="s">
        <v>76</v>
      </c>
      <c r="C10" s="65">
        <f>SUM(C8:C9)</f>
        <v>448075.94</v>
      </c>
      <c r="D10" s="59"/>
    </row>
    <row r="11" spans="1:5" ht="15.75" x14ac:dyDescent="0.25">
      <c r="A11" s="1"/>
      <c r="B11" s="66"/>
      <c r="C11" s="66"/>
      <c r="D11" s="67"/>
    </row>
    <row r="12" spans="1:5" ht="15.75" x14ac:dyDescent="0.25">
      <c r="A12" s="68" t="s">
        <v>77</v>
      </c>
      <c r="B12" s="21" t="s">
        <v>42</v>
      </c>
      <c r="C12" s="62">
        <f>'1кв'!E23+'2кв'!E23+'3кв'!E23+'4кв'!E23</f>
        <v>316865.52</v>
      </c>
      <c r="D12" s="67"/>
    </row>
    <row r="13" spans="1:5" ht="15.75" x14ac:dyDescent="0.25">
      <c r="A13" s="68"/>
      <c r="B13" s="7" t="s">
        <v>41</v>
      </c>
      <c r="C13" s="62">
        <f>'1кв'!E24+'2кв'!E24+'3кв'!E24+'4кв'!E24</f>
        <v>81536.112000000008</v>
      </c>
      <c r="D13" s="67"/>
    </row>
    <row r="14" spans="1:5" ht="15.75" x14ac:dyDescent="0.25">
      <c r="A14" s="1"/>
      <c r="B14" s="7" t="s">
        <v>28</v>
      </c>
      <c r="C14" s="62">
        <f>'1кв'!E25+'2кв'!E25+'3кв'!E25+'4кв'!E25</f>
        <v>2179.84</v>
      </c>
      <c r="D14" s="67"/>
      <c r="E14" s="69"/>
    </row>
    <row r="15" spans="1:5" ht="15.75" x14ac:dyDescent="0.25">
      <c r="A15" s="68"/>
      <c r="B15" s="70" t="s">
        <v>94</v>
      </c>
      <c r="C15" s="62">
        <f>'4кв'!E27</f>
        <v>2990.8049999999998</v>
      </c>
      <c r="D15" s="67"/>
    </row>
    <row r="16" spans="1:5" ht="15.75" x14ac:dyDescent="0.25">
      <c r="A16" s="68"/>
      <c r="B16" s="71" t="s">
        <v>78</v>
      </c>
      <c r="C16" s="62">
        <f>SUM(C18:C21)</f>
        <v>31044.379999999997</v>
      </c>
      <c r="D16" s="67"/>
    </row>
    <row r="17" spans="1:5" ht="15.75" x14ac:dyDescent="0.25">
      <c r="A17" s="68"/>
      <c r="B17" s="71" t="s">
        <v>79</v>
      </c>
      <c r="C17" s="62"/>
      <c r="D17" s="67"/>
    </row>
    <row r="18" spans="1:5" ht="15.75" x14ac:dyDescent="0.25">
      <c r="A18" s="68"/>
      <c r="B18" s="71" t="s">
        <v>95</v>
      </c>
      <c r="C18" s="62">
        <f>'2кв'!E26</f>
        <v>13990.4</v>
      </c>
      <c r="D18" s="67"/>
    </row>
    <row r="19" spans="1:5" ht="15.75" x14ac:dyDescent="0.25">
      <c r="A19" s="68"/>
      <c r="B19" s="23" t="s">
        <v>96</v>
      </c>
      <c r="C19" s="62">
        <f>'2кв'!E27</f>
        <v>11733.48</v>
      </c>
      <c r="D19" s="67"/>
    </row>
    <row r="20" spans="1:5" ht="15.75" x14ac:dyDescent="0.25">
      <c r="A20" s="68"/>
      <c r="B20" s="23" t="s">
        <v>97</v>
      </c>
      <c r="C20" s="62">
        <f>'4кв'!E26</f>
        <v>5320.5</v>
      </c>
      <c r="D20" s="67"/>
    </row>
    <row r="21" spans="1:5" ht="15.75" x14ac:dyDescent="0.25">
      <c r="A21" s="68"/>
      <c r="B21" s="71"/>
      <c r="C21" s="62"/>
      <c r="D21" s="67"/>
    </row>
    <row r="22" spans="1:5" ht="15.75" x14ac:dyDescent="0.25">
      <c r="A22" s="1"/>
      <c r="B22" s="72" t="s">
        <v>80</v>
      </c>
      <c r="C22" s="65">
        <f>SUM(C12:C16)</f>
        <v>434616.65700000006</v>
      </c>
      <c r="D22" s="67"/>
      <c r="E22" s="69"/>
    </row>
    <row r="23" spans="1:5" ht="15.75" x14ac:dyDescent="0.25">
      <c r="A23" s="1"/>
      <c r="B23" s="73" t="s">
        <v>81</v>
      </c>
      <c r="C23" s="65">
        <f>C6+C10-C22</f>
        <v>-3210.9670000000624</v>
      </c>
      <c r="D23" s="67"/>
    </row>
    <row r="24" spans="1:5" ht="15.75" x14ac:dyDescent="0.25">
      <c r="A24" s="1"/>
      <c r="B24" s="60"/>
      <c r="C24" s="60"/>
      <c r="D24" s="67"/>
    </row>
    <row r="25" spans="1:5" ht="15.75" x14ac:dyDescent="0.25">
      <c r="A25" s="1"/>
      <c r="B25" s="74" t="s">
        <v>82</v>
      </c>
      <c r="C25" s="74"/>
      <c r="D25" s="67"/>
    </row>
    <row r="26" spans="1:5" ht="15.75" x14ac:dyDescent="0.25">
      <c r="A26" s="1"/>
      <c r="B26" s="74" t="s">
        <v>83</v>
      </c>
      <c r="C26" s="75">
        <v>75312.59</v>
      </c>
      <c r="D26" s="67"/>
    </row>
    <row r="27" spans="1:5" ht="15.75" x14ac:dyDescent="0.25">
      <c r="A27" s="1"/>
      <c r="B27" s="76" t="s">
        <v>84</v>
      </c>
      <c r="C27" s="77">
        <v>87881.01</v>
      </c>
      <c r="D27" s="67"/>
    </row>
    <row r="28" spans="1:5" ht="15.75" x14ac:dyDescent="0.25">
      <c r="A28" s="1"/>
      <c r="B28" s="74" t="s">
        <v>85</v>
      </c>
      <c r="C28" s="78">
        <f>C27-C26</f>
        <v>12568.419999999998</v>
      </c>
      <c r="D28" s="67"/>
    </row>
    <row r="29" spans="1:5" ht="15.75" x14ac:dyDescent="0.25">
      <c r="A29" s="1"/>
      <c r="B29" s="60"/>
      <c r="C29" s="60"/>
      <c r="D29" s="67"/>
    </row>
    <row r="30" spans="1:5" ht="15.75" x14ac:dyDescent="0.25">
      <c r="A30" s="1"/>
      <c r="B30" s="60"/>
      <c r="C30" s="60"/>
      <c r="D30" s="67"/>
    </row>
    <row r="31" spans="1:5" ht="15.75" x14ac:dyDescent="0.25">
      <c r="A31" s="1"/>
      <c r="B31" s="60"/>
      <c r="C31" s="60"/>
      <c r="D31" s="67"/>
    </row>
    <row r="32" spans="1:5" ht="15.75" x14ac:dyDescent="0.25">
      <c r="A32" s="1"/>
      <c r="B32" s="60"/>
      <c r="C32" s="60"/>
      <c r="D32" s="67"/>
    </row>
    <row r="33" spans="1:4" ht="15.75" x14ac:dyDescent="0.25">
      <c r="A33" s="1" t="s">
        <v>86</v>
      </c>
      <c r="B33" s="60" t="s">
        <v>87</v>
      </c>
      <c r="C33" s="60"/>
      <c r="D33" s="67"/>
    </row>
    <row r="34" spans="1:4" ht="15.75" x14ac:dyDescent="0.25">
      <c r="A34" s="1"/>
      <c r="B34" s="60" t="s">
        <v>88</v>
      </c>
      <c r="C34" s="60"/>
      <c r="D34" s="67"/>
    </row>
    <row r="35" spans="1:4" ht="15.75" x14ac:dyDescent="0.25">
      <c r="A35" s="1"/>
      <c r="B35" s="60" t="s">
        <v>89</v>
      </c>
      <c r="C35" s="60"/>
      <c r="D35" s="67"/>
    </row>
    <row r="36" spans="1:4" ht="15.75" x14ac:dyDescent="0.25">
      <c r="A36" s="1"/>
      <c r="B36" s="60"/>
      <c r="C36" s="60"/>
      <c r="D36" s="67"/>
    </row>
    <row r="37" spans="1:4" ht="15.75" x14ac:dyDescent="0.25">
      <c r="A37" s="1"/>
      <c r="B37" s="60"/>
      <c r="C37" s="60"/>
      <c r="D37" s="67"/>
    </row>
    <row r="38" spans="1:4" ht="15.75" x14ac:dyDescent="0.25">
      <c r="A38" s="1"/>
      <c r="B38" s="60" t="s">
        <v>90</v>
      </c>
      <c r="C38" s="60"/>
      <c r="D38" s="67"/>
    </row>
    <row r="39" spans="1:4" ht="15.75" x14ac:dyDescent="0.25">
      <c r="A39" s="1"/>
      <c r="B39" s="60"/>
      <c r="C39" s="60"/>
      <c r="D39" s="67"/>
    </row>
    <row r="40" spans="1:4" ht="15.75" x14ac:dyDescent="0.25">
      <c r="A40" s="1"/>
      <c r="B40" s="60"/>
      <c r="C40" s="60"/>
      <c r="D40" s="67"/>
    </row>
    <row r="41" spans="1:4" ht="15.75" x14ac:dyDescent="0.25">
      <c r="A41" s="1"/>
      <c r="B41" s="60"/>
      <c r="C41" s="60"/>
      <c r="D41" s="67"/>
    </row>
    <row r="42" spans="1:4" ht="15.75" x14ac:dyDescent="0.25">
      <c r="A42" s="1"/>
      <c r="B42" s="60"/>
      <c r="C42" s="60"/>
      <c r="D42" s="67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2024-02-16T08:54:08Z</dcterms:modified>
</cp:coreProperties>
</file>